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1.INFORMACION CONTRATACION\AÑO 2026\"/>
    </mc:Choice>
  </mc:AlternateContent>
  <xr:revisionPtr revIDLastSave="0" documentId="13_ncr:1_{9931570F-B943-4451-A024-B7B5CD53D5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2" i="6" l="1"/>
  <c r="L31" i="6"/>
  <c r="L30" i="6"/>
  <c r="L29" i="6"/>
  <c r="L28" i="6"/>
  <c r="L27" i="6"/>
  <c r="L26" i="6"/>
  <c r="H25" i="6"/>
  <c r="H33" i="6" s="1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J7" i="6"/>
  <c r="J33" i="6" s="1"/>
  <c r="L6" i="6"/>
  <c r="L5" i="6"/>
  <c r="L4" i="6"/>
  <c r="I4" i="6"/>
  <c r="L3" i="6"/>
  <c r="I3" i="6"/>
  <c r="L25" i="6" l="1"/>
</calcChain>
</file>

<file path=xl/sharedStrings.xml><?xml version="1.0" encoding="utf-8"?>
<sst xmlns="http://schemas.openxmlformats.org/spreadsheetml/2006/main" count="283" uniqueCount="84">
  <si>
    <t>Fuente de los recursos</t>
  </si>
  <si>
    <t>Enero</t>
  </si>
  <si>
    <t>Febrero</t>
  </si>
  <si>
    <t>Marzo</t>
  </si>
  <si>
    <t>Abril</t>
  </si>
  <si>
    <t>Diciembre</t>
  </si>
  <si>
    <t>10171500</t>
  </si>
  <si>
    <t>25101914</t>
  </si>
  <si>
    <t>27111500</t>
  </si>
  <si>
    <t>43211507</t>
  </si>
  <si>
    <t>44121600</t>
  </si>
  <si>
    <t>46181700</t>
  </si>
  <si>
    <t>47121702</t>
  </si>
  <si>
    <t>56111507</t>
  </si>
  <si>
    <t>70111503</t>
  </si>
  <si>
    <t>72103300</t>
  </si>
  <si>
    <t>72154056</t>
  </si>
  <si>
    <t>76111800</t>
  </si>
  <si>
    <t>78181500</t>
  </si>
  <si>
    <t>80111600</t>
  </si>
  <si>
    <t>81111811</t>
  </si>
  <si>
    <t>82101505</t>
  </si>
  <si>
    <t>Descripción</t>
  </si>
  <si>
    <t>Valor total estimado</t>
  </si>
  <si>
    <t>Valor estimado en la vigencia actual</t>
  </si>
  <si>
    <t xml:space="preserve"> ID 03  SERVICIOS DE LAVADA, DESMANCHADA, BRILLADA PETROLIZADA Y GRAFITADO DE LOS VEHICULOS DE LA EMPRESA DE ASEO DEL MUNICIPIO DE CHIGORODO.</t>
  </si>
  <si>
    <t xml:space="preserve"> ID 05 PRESTACION DE SERVICIOS DE SOPORTE TECNICO REMOTO Y PRESENCIAL A COMPUTADORES, PERIFERICOS Y PAGINA WEB DE LA EMPRESA DE ASEO DE CHIGOROO ESP</t>
  </si>
  <si>
    <t>25172800;15121500;78181508</t>
  </si>
  <si>
    <t>47131600;50161500</t>
  </si>
  <si>
    <t xml:space="preserve">Código UNSPSC </t>
  </si>
  <si>
    <t>fecha inicio estimada</t>
  </si>
  <si>
    <t>Duracion</t>
  </si>
  <si>
    <t>Modalidad de selección</t>
  </si>
  <si>
    <t>contratacion directa</t>
  </si>
  <si>
    <t>Funcionamiento</t>
  </si>
  <si>
    <t>se rquieren vigencias futuras</t>
  </si>
  <si>
    <t>NO</t>
  </si>
  <si>
    <t>Datos del contacto responsable</t>
  </si>
  <si>
    <t>Jorge A.Caballero Lopez</t>
  </si>
  <si>
    <t>10 meses</t>
  </si>
  <si>
    <t>11 meses</t>
  </si>
  <si>
    <t>12 meses</t>
  </si>
  <si>
    <t>1 mes</t>
  </si>
  <si>
    <t>8 meses</t>
  </si>
  <si>
    <t>15 dias</t>
  </si>
  <si>
    <t>7 meses</t>
  </si>
  <si>
    <t xml:space="preserve"> ID 01 PRESTACION DE SERVICIOS PROFESIONALES COMO CONTADOR Y ASESOR FINANCIERO DE LA EMPRESA DE ASEO E.S.P. CHIGORODO</t>
  </si>
  <si>
    <t xml:space="preserve">ID 06 SUMINISTRO DE COMBUSTIBLE PARA LOS VEHICULOS RECOLECTORES Y VEHICULOS AUTOMOTORES QUE FUNCIONAN CON MOTORES DE DIESEL Y GASOLINA y LAS MÁQUINAS Y EQUIPOS DE COMBUSTIÓN INTERNA DE LA EMPRESA PRESTADORA DEL SERVICIO PÚBLICO DOMICILIARIO DE ASEO ESP. </t>
  </si>
  <si>
    <t>15101500-15101700</t>
  </si>
  <si>
    <t>TIPO DE CONTATACION</t>
  </si>
  <si>
    <t>CONTRATACION REGIMEN ESPECIAL</t>
  </si>
  <si>
    <t>CONTRATACION DIRECTA CON OFERTAS</t>
  </si>
  <si>
    <t>ID 17 CONTRATO DE PRESTACION DE SERVICIOS DE APOYO A LA GESTION PARA EL REPORTE  DE INFORMACION AL SISTEMA UNICO DE INFORMACION SUI EN LA EMPRESA PRESTADORA DE SERVICIOS PUBLICOS DOMICILIARIOA DE ASEO E.S.P DEL MUNICPIO DE CHIGORODO</t>
  </si>
  <si>
    <t>ID 18 PRESTACIÓN DE SERVICIO DE RECOLECCIÓN Y TRANSPORTE DE RESIDUOS SÓLIDOS ORDINARIOS QUE OPERA LA EMPRESA DE ASEO EN EL MUNICIPIO DE CHIGORODÓ HASTA EL SITIO DE DISPOSICIÓN FINAL CON VEHÍCULOS COMPACTADORES</t>
  </si>
  <si>
    <t>ID 21PRESTACION DE SERVICIOS PARA REALIZAR ACTIVIDADES DE PODA DE ARBOLES EN EL MUNICIPIO PARA EL CUMPLIMIENTO DE LOS PROGRAMAS Y PROYECTOS ESTABLECIDOS EN EL PLAN DE GESTION INTEGRAL DE RESIDUOS SOLIDOS DEL MUNICIPIO DE CHIGORODÓ, POR PARTE DE LA EMPRESA DE ASEO.</t>
  </si>
  <si>
    <t>ID 23 CONTRATO DE PRESTACIÓN DE SERVICIOS DE APOYO COMO GESTOR COMUNITARIO Y AMBIENTAL DE LA EMPRESA PRESTADORA DEL SERVICIO PÚBLICO DE ASEO E.S.P. DEL MUNICIPIO DE CHIGORODÓ</t>
  </si>
  <si>
    <t>ID 24 SUMINISTRO DE HERRAMIENTAS, ELEMENTOS E INSUMOS PARA EL MANTENIMIENTO DE LA MAQUINARIA Y EQUIPOS, Y   EL FUNCIONAMIENTO OPERATIVO Y ADMINISTRATIVO DE LA EMPRESA PRESTADORA DEL SERVICIO PUBLICO DOMICILIARIO DE ASEO E.S.P.</t>
  </si>
  <si>
    <t xml:space="preserve">ID 22 SERVICIO DE REPARACIÓN DE TOLVA VEHICULO RECOLECTOR CHRVROLET DE PLACA OCF 287 DE LA ESP CHIGORODO </t>
  </si>
  <si>
    <t>B</t>
  </si>
  <si>
    <t xml:space="preserve">TOTAL PLAN </t>
  </si>
  <si>
    <t>4 meses</t>
  </si>
  <si>
    <t>PLAN ANUAL DE ADQUISICIONES 2026</t>
  </si>
  <si>
    <t>Valor con incremento</t>
  </si>
  <si>
    <t>Valor total</t>
  </si>
  <si>
    <t>ID 20 SUMINISTRO DE ELEMENTOS ELECTRICOS, ELECTRONICOS  Y EQUIPOS  DE COMPUTO Y ESCRITORIOS (MODULOS) PARA EL NORMAL FUNCIONAMIENTO DE LAS DISTINTAS DEPENDENCIAS DE LA EMPRESA PRESTADORA DEL SERVICIO PUBLICO DOMICILIARIO DE ASEO E.S.P DEL MUNICIPIO DE CHIGORODÓ.</t>
  </si>
  <si>
    <t>ID 07 CONTRATO DE PRESTACIÓN DE SERVICIOS GENERALES DE ASEO Y LIMPIEZA DE LAS ÁREAS PÚBLICAS DEL MUNICIPIO DE CHIGORODÓ, INCLUYENDO LAS OFICINAS ADMINISTRATIVAS DE LA EMPRESA DE ASEO DEL MUNICIPIO Y LOS INMUEBLES DONDE FUNCIONAN LAS INSTALACIONES DE LA ALCALDÍA DEL MUNICIPIO DE CHIGORODÓ, CONFORME A LOS LINEAMIENTOS DEL DECRETO 2981 DE 2013</t>
  </si>
  <si>
    <t>ID 08 SUMINISTRO DE REPUESTOS, ACEITES, LUBRICANTES, ACCESORIOS Y MANTENIMIENTO PARA LOS VEHICULOS RECOLECTORES DE LA EMPRESA PRESTADORA DE SERVICIOS PUBLICOS DOMICILIARIOS DE ASEO E.S.P.</t>
  </si>
  <si>
    <t xml:space="preserve"> ID 09 SUMINISTRO DE  ELEMENTOS DE   ASEO Y CAFETERIA  PARA LA  EMPRESA PRESTADORA DE SERVICIOS PUBLICOS DOMICILIARIOS DE ASEO E.S.P.</t>
  </si>
  <si>
    <t>ID 10  SUMINISTRO DE PAPELERIA Y MATERIALES DE OFICINA PARA EL FUNCIONAMIENTO DE LA EMPRESA PRESTADORA DE SERVICIOS PUBLICOS DOMICILIARIOS DE ASEO E.S.P</t>
  </si>
  <si>
    <t>ID 11 PRESTACION DE SERVICIOS AL PROCESO DE ACTUALIZACION, SOPORTE Y POTENCIALIZACION DE LA PLATAFORMA ARIESNET DURANTE LA VIGENCIA 2025</t>
  </si>
  <si>
    <t>ID 12 SUMINISTRO DE DOTACION REQUERIDOS POR EL PERSONAL ADSCRITO A LA PLANTA DE CARGOS DE LA EMPRESA DE ASEO Y EL PERSONAL QUE REALIZA LAS ACCIONES DE EDUCACION AMBIENTAL EN LAS COMUNIDADES DEL MUNICIPIO DE CHIGORODO.</t>
  </si>
  <si>
    <t>ID 13 SUMINISTRO DE MAQUINARIA Y EQUIPOS REQUERIDOS EN LAS LABORES DE LIMPIEZA DE ZONAS VERDES Y RECOLECCION DE RESIDUOS SOLIDOS POR PARTE DE LA EMPRESA PRESTADORA DE SERVICIOS PUBLICOS DOMICILIARIOS DE ASEO E.S.P.</t>
  </si>
  <si>
    <t>ID 14 PRESTACION DE S ERVICIOS TECNICOS DE FORMACION Y CAPACITACION EN LA IMPLEMENTACION Y MANEJO DE LA PLATAFORMA  AL INTERIOR DE LA EMPRESA DE ASEO DEL MUNICIPIO DE CHIGORDO ANTIOQUIA DE CONFORMIDAD CON LAS CIRCULARES DIRECTRICES Y DEMAS NORMATIVIDAD</t>
  </si>
  <si>
    <t>ID 15 SUMINISTRO DE MATERIAL Y ELEMENTOS PUBLICITARIOS PARA EL FUNCIONAMIENTO DE LA EMPRESA PRESTADORA DEL SERVICIO PUBLICO DOMICILIARIO DE ASEO E.S.P.</t>
  </si>
  <si>
    <t>ID 16 SUMINISTRO DE CANECAS Y CONTENEDORES PARA EL CUMPLIMIENTO DE LOS PROGRAMAS Y PROYECTOS ESTABLECIDOS EN EL PLAN DE GESTION INTEGRAL DE RESIDUOS SOLIDOS DEL MUNICIPIO DE CHIGORODO, POR PARTE DE LA EMPRESA DE ASEO</t>
  </si>
  <si>
    <t>ID 25 MANO DE OBRA DE MANTENIMIENTO GENERAL A TODO COSTO DE LOS CARROS BICICLOS  UTILIZADOS POR LAS OPERARIAS QUE REALIZAN EL BARRIDO DE CALLES, PARQUES Y PLAZOLETAS EN LA EMPRESA DE ASEO DEL MUNICIPIO DE CHIGORODO</t>
  </si>
  <si>
    <t>ID 26 PRESTACION DE SERVICIOS DE MANO DE OBRA A TODO COSTO PARA REALIZAR, PINTURA GENERAL, RESANE  E INSTALACION DE ZOCALOS A LA PLANTA FISICA DEL INMUEBLE DONDE VIENE OPERANDO LA EMPRESA DE SERVICIOS PUBLICOS DEL MUNICIPIO DE CHIGORODO.</t>
  </si>
  <si>
    <t>ID 27 IMPLEMENTACION DE LA PLANTA DE COMPOST DE LA EMPRESA PRESTADORA DEL SERVICIO PUBLICO DOMICILIARIO DE ASEO E.S.P</t>
  </si>
  <si>
    <t>ID 28 PRESTACION DE SERVICIOS PARA REALIZAR EL EL ESTUDIO DE LAS MACRO Y MICRORUTAS DE LA E.S.P CHIGORODO</t>
  </si>
  <si>
    <t>ID 29 ADQUISICION DE MOTCARRO PARA LA RECOLECCION DE LOS RESIDUOS SOLIDOS DEL MUNICIPIO DE CHIGORODO</t>
  </si>
  <si>
    <t>ID 02 CONTRATO DE SERVICIOS PROFESIONALES PARA LA REPRESENTACIÓN JUDICIAL, EXTRAJUDICIAL Y DEFENSA JURÍDICA,  EN LOS PROCESOS EN QUE ES PARTE LA EMPRESA DEL SERVICIO PÚBLICO DOMICILIARIO DE ASEO ESP. Nit No 811022269-0 CUYA COMPETENCIA SEA DE LOS JUECES PROMISCUOS, JUECES DEL CIRCUITO, O DE LOS JUZGADOS ADMINISTRATIVOS DE LA ZONA DE URABÁ, DEPARTAMENTO DE ANTIOQUIA Y LA NACIÓN. DE IGUAL MANERA, ASESORIA Y ACOMPAÑAMIENTO EN TEMAS PROPIOS DE LA ADMINISTRACIÓN PÚBLICA Y EL DERECHO Y ASESORÍA Y ACOMPAÑAMIENTO EN LOS PROCESOS DE COMPRAS Y CONTRATACIÓN DE LA ENTIDAD</t>
  </si>
  <si>
    <t xml:space="preserve">ID 19 PRESTACIÓN DE SERVICIOS DE APOYO EN LA IMPLEMENTACIÓN DE LA RUTA SELECTIVA PARA LA GESTIÓN DE RESIDUOS SÓLIDOS, ASÍ COMO EN EL DISEÑO Y COMUNICACIÓN DE CONTENIDO DIGITAL, COMO ESTRATEGIA DE EDUCACIÓN AMBIENTAL A LA COMUNIDAD	</t>
  </si>
  <si>
    <t>53102710;53111500-46181604</t>
  </si>
  <si>
    <t>ID 04 ESTUDIO DE COSTOS Y ACTUALIZACION TARIFARIA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</si>
</sst>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#\ &quot;COP&quot;"/>
    <numFmt numFmtId="165" formatCode="#,##0.00\ \€"/>
  </numFmts>
  <fonts count="8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44" fontId="3" fillId="0" borderId="0" applyFont="0" applyFill="0" applyBorder="0" applyAlignment="0" applyProtection="0"/>
  </cellStyleXfs>
  <cellXfs count="24">
    <xf numFmtId="0" fontId="0" fillId="0" borderId="0" xfId="0"/>
    <xf numFmtId="49" fontId="4" fillId="0" borderId="1" xfId="14" applyFont="1" applyFill="1" applyBorder="1" applyProtection="1">
      <alignment horizontal="left" vertical="center"/>
      <protection locked="0"/>
    </xf>
    <xf numFmtId="49" fontId="4" fillId="0" borderId="1" xfId="14" applyFont="1" applyFill="1" applyBorder="1" applyAlignment="1" applyProtection="1">
      <alignment horizontal="left" vertical="center" wrapText="1"/>
      <protection locked="0"/>
    </xf>
    <xf numFmtId="49" fontId="4" fillId="0" borderId="1" xfId="14" applyFont="1" applyFill="1" applyBorder="1" applyAlignment="1" applyProtection="1">
      <alignment horizontal="center" vertical="center" wrapText="1"/>
      <protection locked="0"/>
    </xf>
    <xf numFmtId="164" fontId="4" fillId="0" borderId="1" xfId="3" applyFont="1" applyFill="1" applyBorder="1" applyProtection="1">
      <protection locked="0"/>
    </xf>
    <xf numFmtId="164" fontId="4" fillId="0" borderId="1" xfId="3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/>
    <xf numFmtId="0" fontId="6" fillId="0" borderId="1" xfId="8" applyFont="1" applyFill="1" applyBorder="1" applyAlignment="1" applyProtection="1">
      <alignment horizontal="center" vertical="center" wrapText="1"/>
    </xf>
    <xf numFmtId="0" fontId="6" fillId="0" borderId="1" xfId="8" applyFont="1" applyFill="1" applyBorder="1" applyProtection="1">
      <alignment horizontal="center" vertical="center"/>
    </xf>
    <xf numFmtId="1" fontId="6" fillId="0" borderId="1" xfId="8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/>
    <xf numFmtId="43" fontId="4" fillId="0" borderId="0" xfId="0" applyNumberFormat="1" applyFont="1" applyFill="1"/>
    <xf numFmtId="49" fontId="7" fillId="0" borderId="1" xfId="14" applyFont="1" applyFill="1" applyBorder="1" applyProtection="1">
      <alignment horizontal="left" vertical="center"/>
    </xf>
    <xf numFmtId="0" fontId="4" fillId="0" borderId="1" xfId="0" applyFont="1" applyFill="1" applyBorder="1" applyAlignment="1" applyProtection="1">
      <alignment wrapText="1"/>
      <protection locked="0"/>
    </xf>
    <xf numFmtId="43" fontId="4" fillId="0" borderId="1" xfId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44" fontId="6" fillId="0" borderId="1" xfId="27" applyFont="1" applyFill="1" applyBorder="1" applyProtection="1">
      <protection locked="0"/>
    </xf>
    <xf numFmtId="1" fontId="4" fillId="0" borderId="1" xfId="0" applyNumberFormat="1" applyFont="1" applyFill="1" applyBorder="1" applyProtection="1">
      <protection locked="0"/>
    </xf>
    <xf numFmtId="0" fontId="4" fillId="0" borderId="0" xfId="0" applyFont="1" applyFill="1" applyProtection="1">
      <protection locked="0"/>
    </xf>
    <xf numFmtId="43" fontId="4" fillId="0" borderId="0" xfId="1" applyFont="1" applyFill="1" applyProtection="1">
      <protection locked="0"/>
    </xf>
    <xf numFmtId="1" fontId="4" fillId="0" borderId="0" xfId="0" applyNumberFormat="1" applyFont="1" applyFill="1" applyProtection="1">
      <protection locked="0"/>
    </xf>
    <xf numFmtId="0" fontId="4" fillId="0" borderId="0" xfId="0" applyNumberFormat="1" applyFont="1" applyFill="1" applyProtection="1">
      <protection locked="0"/>
    </xf>
    <xf numFmtId="43" fontId="4" fillId="0" borderId="0" xfId="0" applyNumberFormat="1" applyFont="1" applyFill="1" applyProtection="1">
      <protection locked="0"/>
    </xf>
  </cellXfs>
  <cellStyles count="28">
    <cellStyle name="BodyStyle" xfId="14" xr:uid="{00000000-0005-0000-0000-000000000000}"/>
    <cellStyle name="BodyStyleBold" xfId="15" xr:uid="{00000000-0005-0000-0000-000001000000}"/>
    <cellStyle name="BodyStyleBoldRight" xfId="16" xr:uid="{00000000-0005-0000-0000-000002000000}"/>
    <cellStyle name="BodyStyleWithBorder" xfId="22" xr:uid="{00000000-0005-0000-0000-000003000000}"/>
    <cellStyle name="BorderThinBlack" xfId="26" xr:uid="{00000000-0005-0000-0000-000004000000}"/>
    <cellStyle name="Comma" xfId="5" xr:uid="{00000000-0005-0000-0000-000005000000}"/>
    <cellStyle name="Comma [0]" xfId="6" xr:uid="{00000000-0005-0000-0000-000006000000}"/>
    <cellStyle name="Currency" xfId="3" xr:uid="{00000000-0005-0000-0000-000007000000}"/>
    <cellStyle name="Currency [0]" xfId="4" xr:uid="{00000000-0005-0000-0000-000008000000}"/>
    <cellStyle name="DateStyle" xfId="18" xr:uid="{00000000-0005-0000-0000-000009000000}"/>
    <cellStyle name="DateTimeStyle" xfId="19" xr:uid="{00000000-0005-0000-0000-00000A000000}"/>
    <cellStyle name="Decimal" xfId="21" xr:uid="{00000000-0005-0000-0000-00000B000000}"/>
    <cellStyle name="DecimalWithBorder" xfId="25" xr:uid="{00000000-0005-0000-0000-00000C000000}"/>
    <cellStyle name="EuroCurrency" xfId="17" xr:uid="{00000000-0005-0000-0000-00000D000000}"/>
    <cellStyle name="EuroCurrencyWithBorder" xfId="23" xr:uid="{00000000-0005-0000-0000-00000E000000}"/>
    <cellStyle name="HeaderStyle" xfId="8" xr:uid="{00000000-0005-0000-0000-00000F000000}"/>
    <cellStyle name="HeaderSubTop" xfId="12" xr:uid="{00000000-0005-0000-0000-000010000000}"/>
    <cellStyle name="HeaderSubTopNoBold" xfId="13" xr:uid="{00000000-0005-0000-0000-000011000000}"/>
    <cellStyle name="HeaderTopBuyer" xfId="9" xr:uid="{00000000-0005-0000-0000-000012000000}"/>
    <cellStyle name="HeaderTopStyle" xfId="10" xr:uid="{00000000-0005-0000-0000-000013000000}"/>
    <cellStyle name="HeaderTopStyleAlignRight" xfId="11" xr:uid="{00000000-0005-0000-0000-000014000000}"/>
    <cellStyle name="MainTitle" xfId="7" xr:uid="{00000000-0005-0000-0000-000015000000}"/>
    <cellStyle name="Millares" xfId="1" builtinId="3"/>
    <cellStyle name="Moneda" xfId="27" builtinId="4"/>
    <cellStyle name="Normal" xfId="0" builtinId="0"/>
    <cellStyle name="Numeric" xfId="20" xr:uid="{00000000-0005-0000-0000-000018000000}"/>
    <cellStyle name="NumericWithBorder" xfId="24" xr:uid="{00000000-0005-0000-0000-000019000000}"/>
    <cellStyle name="Percent" xfId="2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1A51A-A63E-4971-A12C-C3B102CA938F}">
  <dimension ref="A1:O41"/>
  <sheetViews>
    <sheetView tabSelected="1" zoomScale="71" zoomScaleNormal="71" workbookViewId="0">
      <selection sqref="A1:M1"/>
    </sheetView>
  </sheetViews>
  <sheetFormatPr baseColWidth="10" defaultColWidth="9.140625" defaultRowHeight="15" x14ac:dyDescent="0.2"/>
  <cols>
    <col min="1" max="1" width="34.42578125" style="19" customWidth="1"/>
    <col min="2" max="2" width="115.28515625" style="19" customWidth="1"/>
    <col min="3" max="3" width="44.42578125" style="19" customWidth="1"/>
    <col min="4" max="5" width="12.28515625" style="19" customWidth="1"/>
    <col min="6" max="6" width="15.85546875" style="19" customWidth="1"/>
    <col min="7" max="7" width="22.5703125" style="19" customWidth="1"/>
    <col min="8" max="8" width="34.140625" style="21" hidden="1" customWidth="1"/>
    <col min="9" max="9" width="27" style="21" hidden="1" customWidth="1"/>
    <col min="10" max="10" width="27.85546875" style="21" customWidth="1"/>
    <col min="11" max="11" width="23" style="21" customWidth="1"/>
    <col min="12" max="12" width="24.85546875" style="21" hidden="1" customWidth="1"/>
    <col min="13" max="13" width="28.42578125" style="7" customWidth="1"/>
    <col min="14" max="14" width="14.140625" style="7" bestFit="1" customWidth="1"/>
    <col min="15" max="15" width="16" style="7" bestFit="1" customWidth="1"/>
    <col min="16" max="16384" width="9.140625" style="7"/>
  </cols>
  <sheetData>
    <row r="1" spans="1:15" ht="48" customHeight="1" x14ac:dyDescent="0.2">
      <c r="A1" s="6" t="s">
        <v>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 ht="47.25" x14ac:dyDescent="0.2">
      <c r="A2" s="8" t="s">
        <v>29</v>
      </c>
      <c r="B2" s="9" t="s">
        <v>22</v>
      </c>
      <c r="C2" s="9" t="s">
        <v>49</v>
      </c>
      <c r="D2" s="8" t="s">
        <v>30</v>
      </c>
      <c r="E2" s="9" t="s">
        <v>31</v>
      </c>
      <c r="F2" s="8" t="s">
        <v>32</v>
      </c>
      <c r="G2" s="8" t="s">
        <v>0</v>
      </c>
      <c r="H2" s="10" t="s">
        <v>23</v>
      </c>
      <c r="I2" s="10" t="s">
        <v>62</v>
      </c>
      <c r="J2" s="10" t="s">
        <v>63</v>
      </c>
      <c r="K2" s="10" t="s">
        <v>35</v>
      </c>
      <c r="L2" s="10" t="s">
        <v>24</v>
      </c>
      <c r="M2" s="10" t="s">
        <v>37</v>
      </c>
    </row>
    <row r="3" spans="1:15" ht="30" x14ac:dyDescent="0.2">
      <c r="A3" s="1" t="s">
        <v>19</v>
      </c>
      <c r="B3" s="2" t="s">
        <v>46</v>
      </c>
      <c r="C3" s="2" t="s">
        <v>50</v>
      </c>
      <c r="D3" s="2" t="s">
        <v>1</v>
      </c>
      <c r="E3" s="2" t="s">
        <v>41</v>
      </c>
      <c r="F3" s="3" t="s">
        <v>33</v>
      </c>
      <c r="G3" s="3" t="s">
        <v>34</v>
      </c>
      <c r="H3" s="4">
        <v>65000000</v>
      </c>
      <c r="I3" s="4">
        <f>H3*8%</f>
        <v>5200000</v>
      </c>
      <c r="J3" s="4">
        <v>70000000</v>
      </c>
      <c r="K3" s="5" t="s">
        <v>36</v>
      </c>
      <c r="L3" s="4">
        <f t="shared" ref="L3:L32" si="0">H3</f>
        <v>65000000</v>
      </c>
      <c r="M3" s="11" t="s">
        <v>38</v>
      </c>
      <c r="N3" s="12"/>
      <c r="O3" s="12"/>
    </row>
    <row r="4" spans="1:15" ht="120" x14ac:dyDescent="0.2">
      <c r="A4" s="1" t="s">
        <v>19</v>
      </c>
      <c r="B4" s="2" t="s">
        <v>80</v>
      </c>
      <c r="C4" s="2" t="s">
        <v>50</v>
      </c>
      <c r="D4" s="2" t="s">
        <v>1</v>
      </c>
      <c r="E4" s="2" t="s">
        <v>41</v>
      </c>
      <c r="F4" s="3" t="s">
        <v>33</v>
      </c>
      <c r="G4" s="3" t="s">
        <v>34</v>
      </c>
      <c r="H4" s="4">
        <v>65000000</v>
      </c>
      <c r="I4" s="4">
        <f>H4*8%</f>
        <v>5200000</v>
      </c>
      <c r="J4" s="4">
        <v>70000000</v>
      </c>
      <c r="K4" s="5" t="s">
        <v>36</v>
      </c>
      <c r="L4" s="4">
        <f>+H4</f>
        <v>65000000</v>
      </c>
      <c r="M4" s="11" t="s">
        <v>38</v>
      </c>
    </row>
    <row r="5" spans="1:15" ht="30" x14ac:dyDescent="0.2">
      <c r="A5" s="1" t="s">
        <v>17</v>
      </c>
      <c r="B5" s="2" t="s">
        <v>25</v>
      </c>
      <c r="C5" s="2" t="s">
        <v>50</v>
      </c>
      <c r="D5" s="2" t="s">
        <v>1</v>
      </c>
      <c r="E5" s="2" t="s">
        <v>41</v>
      </c>
      <c r="F5" s="3" t="s">
        <v>33</v>
      </c>
      <c r="G5" s="3" t="s">
        <v>34</v>
      </c>
      <c r="H5" s="4">
        <v>48000000</v>
      </c>
      <c r="I5" s="4">
        <v>52000000</v>
      </c>
      <c r="J5" s="4">
        <v>48000000</v>
      </c>
      <c r="K5" s="5" t="s">
        <v>36</v>
      </c>
      <c r="L5" s="4">
        <f t="shared" si="0"/>
        <v>48000000</v>
      </c>
      <c r="M5" s="11" t="s">
        <v>38</v>
      </c>
    </row>
    <row r="6" spans="1:15" ht="30" x14ac:dyDescent="0.2">
      <c r="A6" s="1" t="s">
        <v>19</v>
      </c>
      <c r="B6" s="2" t="s">
        <v>83</v>
      </c>
      <c r="C6" s="2" t="s">
        <v>50</v>
      </c>
      <c r="D6" s="2" t="s">
        <v>1</v>
      </c>
      <c r="E6" s="2" t="s">
        <v>41</v>
      </c>
      <c r="F6" s="3" t="s">
        <v>33</v>
      </c>
      <c r="G6" s="3" t="s">
        <v>34</v>
      </c>
      <c r="H6" s="4">
        <v>19200000</v>
      </c>
      <c r="I6" s="4"/>
      <c r="J6" s="4">
        <v>60000000</v>
      </c>
      <c r="K6" s="5" t="s">
        <v>36</v>
      </c>
      <c r="L6" s="4">
        <f t="shared" si="0"/>
        <v>19200000</v>
      </c>
      <c r="M6" s="11" t="s">
        <v>38</v>
      </c>
    </row>
    <row r="7" spans="1:15" ht="30" x14ac:dyDescent="0.2">
      <c r="A7" s="1" t="s">
        <v>19</v>
      </c>
      <c r="B7" s="2" t="s">
        <v>26</v>
      </c>
      <c r="C7" s="2" t="s">
        <v>50</v>
      </c>
      <c r="D7" s="2" t="s">
        <v>2</v>
      </c>
      <c r="E7" s="2" t="s">
        <v>40</v>
      </c>
      <c r="F7" s="3" t="s">
        <v>33</v>
      </c>
      <c r="G7" s="3" t="s">
        <v>34</v>
      </c>
      <c r="H7" s="4">
        <v>42000000</v>
      </c>
      <c r="I7" s="4"/>
      <c r="J7" s="4">
        <f>4000000*12</f>
        <v>48000000</v>
      </c>
      <c r="K7" s="5" t="s">
        <v>36</v>
      </c>
      <c r="L7" s="4">
        <f t="shared" si="0"/>
        <v>42000000</v>
      </c>
      <c r="M7" s="11" t="s">
        <v>38</v>
      </c>
    </row>
    <row r="8" spans="1:15" ht="60" x14ac:dyDescent="0.2">
      <c r="A8" s="1" t="s">
        <v>48</v>
      </c>
      <c r="B8" s="2" t="s">
        <v>47</v>
      </c>
      <c r="C8" s="2" t="s">
        <v>50</v>
      </c>
      <c r="D8" s="1" t="s">
        <v>1</v>
      </c>
      <c r="E8" s="2" t="s">
        <v>41</v>
      </c>
      <c r="F8" s="3" t="s">
        <v>33</v>
      </c>
      <c r="G8" s="3" t="s">
        <v>34</v>
      </c>
      <c r="H8" s="4">
        <v>320000000</v>
      </c>
      <c r="I8" s="4"/>
      <c r="J8" s="4">
        <v>355000000</v>
      </c>
      <c r="K8" s="5" t="s">
        <v>36</v>
      </c>
      <c r="L8" s="4">
        <f t="shared" si="0"/>
        <v>320000000</v>
      </c>
      <c r="M8" s="11" t="s">
        <v>38</v>
      </c>
    </row>
    <row r="9" spans="1:15" ht="75" x14ac:dyDescent="0.2">
      <c r="A9" s="1" t="s">
        <v>19</v>
      </c>
      <c r="B9" s="2" t="s">
        <v>65</v>
      </c>
      <c r="C9" s="2" t="s">
        <v>51</v>
      </c>
      <c r="D9" s="2" t="s">
        <v>1</v>
      </c>
      <c r="E9" s="2" t="s">
        <v>41</v>
      </c>
      <c r="F9" s="3" t="s">
        <v>33</v>
      </c>
      <c r="G9" s="3" t="s">
        <v>34</v>
      </c>
      <c r="H9" s="4">
        <v>2100000000</v>
      </c>
      <c r="I9" s="4"/>
      <c r="J9" s="4">
        <v>2623353718</v>
      </c>
      <c r="K9" s="5" t="s">
        <v>36</v>
      </c>
      <c r="L9" s="4">
        <f t="shared" si="0"/>
        <v>2100000000</v>
      </c>
      <c r="M9" s="11" t="s">
        <v>38</v>
      </c>
    </row>
    <row r="10" spans="1:15" ht="45" x14ac:dyDescent="0.2">
      <c r="A10" s="1" t="s">
        <v>27</v>
      </c>
      <c r="B10" s="2" t="s">
        <v>66</v>
      </c>
      <c r="C10" s="2" t="s">
        <v>51</v>
      </c>
      <c r="D10" s="2" t="s">
        <v>1</v>
      </c>
      <c r="E10" s="2" t="s">
        <v>41</v>
      </c>
      <c r="F10" s="3" t="s">
        <v>33</v>
      </c>
      <c r="G10" s="3" t="s">
        <v>34</v>
      </c>
      <c r="H10" s="4">
        <v>360000000</v>
      </c>
      <c r="I10" s="4"/>
      <c r="J10" s="4">
        <v>441000000</v>
      </c>
      <c r="K10" s="5" t="s">
        <v>36</v>
      </c>
      <c r="L10" s="4">
        <f t="shared" si="0"/>
        <v>360000000</v>
      </c>
      <c r="M10" s="11" t="s">
        <v>38</v>
      </c>
    </row>
    <row r="11" spans="1:15" ht="30" x14ac:dyDescent="0.2">
      <c r="A11" s="1" t="s">
        <v>28</v>
      </c>
      <c r="B11" s="2" t="s">
        <v>67</v>
      </c>
      <c r="C11" s="2" t="s">
        <v>51</v>
      </c>
      <c r="D11" s="2" t="s">
        <v>2</v>
      </c>
      <c r="E11" s="2" t="s">
        <v>40</v>
      </c>
      <c r="F11" s="3" t="s">
        <v>33</v>
      </c>
      <c r="G11" s="3" t="s">
        <v>34</v>
      </c>
      <c r="H11" s="4">
        <v>55000000</v>
      </c>
      <c r="I11" s="4"/>
      <c r="J11" s="4">
        <v>58000000</v>
      </c>
      <c r="K11" s="5" t="s">
        <v>36</v>
      </c>
      <c r="L11" s="4">
        <f t="shared" si="0"/>
        <v>55000000</v>
      </c>
      <c r="M11" s="11" t="s">
        <v>38</v>
      </c>
    </row>
    <row r="12" spans="1:15" ht="30" x14ac:dyDescent="0.2">
      <c r="A12" s="1" t="s">
        <v>10</v>
      </c>
      <c r="B12" s="2" t="s">
        <v>68</v>
      </c>
      <c r="C12" s="2" t="s">
        <v>51</v>
      </c>
      <c r="D12" s="2" t="s">
        <v>2</v>
      </c>
      <c r="E12" s="2" t="s">
        <v>40</v>
      </c>
      <c r="F12" s="3" t="s">
        <v>33</v>
      </c>
      <c r="G12" s="3" t="s">
        <v>34</v>
      </c>
      <c r="H12" s="4">
        <v>32000000</v>
      </c>
      <c r="I12" s="4"/>
      <c r="J12" s="4">
        <v>15000000</v>
      </c>
      <c r="K12" s="5" t="s">
        <v>36</v>
      </c>
      <c r="L12" s="4">
        <f t="shared" si="0"/>
        <v>32000000</v>
      </c>
      <c r="M12" s="11" t="s">
        <v>38</v>
      </c>
    </row>
    <row r="13" spans="1:15" ht="30" x14ac:dyDescent="0.2">
      <c r="A13" s="1" t="s">
        <v>20</v>
      </c>
      <c r="B13" s="2" t="s">
        <v>69</v>
      </c>
      <c r="C13" s="2" t="s">
        <v>50</v>
      </c>
      <c r="D13" s="2" t="s">
        <v>2</v>
      </c>
      <c r="E13" s="2" t="s">
        <v>40</v>
      </c>
      <c r="F13" s="3" t="s">
        <v>33</v>
      </c>
      <c r="G13" s="3" t="s">
        <v>34</v>
      </c>
      <c r="H13" s="4">
        <v>16000000</v>
      </c>
      <c r="I13" s="4"/>
      <c r="J13" s="4">
        <v>18000000</v>
      </c>
      <c r="K13" s="5" t="s">
        <v>36</v>
      </c>
      <c r="L13" s="4">
        <f t="shared" si="0"/>
        <v>16000000</v>
      </c>
      <c r="M13" s="11" t="s">
        <v>38</v>
      </c>
    </row>
    <row r="14" spans="1:15" ht="45" x14ac:dyDescent="0.2">
      <c r="A14" s="1" t="s">
        <v>82</v>
      </c>
      <c r="B14" s="2" t="s">
        <v>70</v>
      </c>
      <c r="C14" s="2" t="s">
        <v>50</v>
      </c>
      <c r="D14" s="2" t="s">
        <v>1</v>
      </c>
      <c r="E14" s="2" t="s">
        <v>41</v>
      </c>
      <c r="F14" s="3" t="s">
        <v>33</v>
      </c>
      <c r="G14" s="3" t="s">
        <v>34</v>
      </c>
      <c r="H14" s="4">
        <v>20000000</v>
      </c>
      <c r="I14" s="4"/>
      <c r="J14" s="4">
        <v>25000000</v>
      </c>
      <c r="K14" s="5" t="s">
        <v>36</v>
      </c>
      <c r="L14" s="4">
        <f t="shared" si="0"/>
        <v>20000000</v>
      </c>
      <c r="M14" s="11" t="s">
        <v>38</v>
      </c>
    </row>
    <row r="15" spans="1:15" ht="45" x14ac:dyDescent="0.2">
      <c r="A15" s="1" t="s">
        <v>8</v>
      </c>
      <c r="B15" s="2" t="s">
        <v>71</v>
      </c>
      <c r="C15" s="2" t="s">
        <v>50</v>
      </c>
      <c r="D15" s="2" t="s">
        <v>2</v>
      </c>
      <c r="E15" s="2" t="s">
        <v>40</v>
      </c>
      <c r="F15" s="3" t="s">
        <v>33</v>
      </c>
      <c r="G15" s="3" t="s">
        <v>34</v>
      </c>
      <c r="H15" s="4">
        <v>35000000</v>
      </c>
      <c r="I15" s="4"/>
      <c r="J15" s="4">
        <v>23000000</v>
      </c>
      <c r="K15" s="5" t="s">
        <v>36</v>
      </c>
      <c r="L15" s="4">
        <f t="shared" si="0"/>
        <v>35000000</v>
      </c>
      <c r="M15" s="11" t="s">
        <v>38</v>
      </c>
    </row>
    <row r="16" spans="1:15" ht="60" x14ac:dyDescent="0.2">
      <c r="A16" s="1" t="s">
        <v>19</v>
      </c>
      <c r="B16" s="2" t="s">
        <v>72</v>
      </c>
      <c r="C16" s="2" t="s">
        <v>50</v>
      </c>
      <c r="D16" s="2" t="s">
        <v>4</v>
      </c>
      <c r="E16" s="2" t="s">
        <v>42</v>
      </c>
      <c r="F16" s="3" t="s">
        <v>33</v>
      </c>
      <c r="G16" s="3" t="s">
        <v>34</v>
      </c>
      <c r="H16" s="4">
        <v>10000000</v>
      </c>
      <c r="I16" s="4"/>
      <c r="J16" s="4">
        <v>10000000</v>
      </c>
      <c r="K16" s="5" t="s">
        <v>36</v>
      </c>
      <c r="L16" s="4">
        <f t="shared" si="0"/>
        <v>10000000</v>
      </c>
      <c r="M16" s="11" t="s">
        <v>38</v>
      </c>
    </row>
    <row r="17" spans="1:13" ht="47.25" customHeight="1" x14ac:dyDescent="0.2">
      <c r="A17" s="1" t="s">
        <v>21</v>
      </c>
      <c r="B17" s="2" t="s">
        <v>73</v>
      </c>
      <c r="C17" s="2" t="s">
        <v>50</v>
      </c>
      <c r="D17" s="2" t="s">
        <v>2</v>
      </c>
      <c r="E17" s="2" t="s">
        <v>40</v>
      </c>
      <c r="F17" s="3" t="s">
        <v>33</v>
      </c>
      <c r="G17" s="3" t="s">
        <v>34</v>
      </c>
      <c r="H17" s="4">
        <v>10000000</v>
      </c>
      <c r="I17" s="4"/>
      <c r="J17" s="4">
        <v>26000000</v>
      </c>
      <c r="K17" s="5" t="s">
        <v>36</v>
      </c>
      <c r="L17" s="4">
        <f t="shared" si="0"/>
        <v>10000000</v>
      </c>
      <c r="M17" s="11" t="s">
        <v>38</v>
      </c>
    </row>
    <row r="18" spans="1:13" ht="45" x14ac:dyDescent="0.2">
      <c r="A18" s="1" t="s">
        <v>12</v>
      </c>
      <c r="B18" s="2" t="s">
        <v>74</v>
      </c>
      <c r="C18" s="2" t="s">
        <v>50</v>
      </c>
      <c r="D18" s="2" t="s">
        <v>4</v>
      </c>
      <c r="E18" s="2" t="s">
        <v>42</v>
      </c>
      <c r="F18" s="3" t="s">
        <v>33</v>
      </c>
      <c r="G18" s="3" t="s">
        <v>34</v>
      </c>
      <c r="H18" s="4">
        <v>30000000</v>
      </c>
      <c r="I18" s="4"/>
      <c r="J18" s="4">
        <v>50000000</v>
      </c>
      <c r="K18" s="5" t="s">
        <v>36</v>
      </c>
      <c r="L18" s="4">
        <f t="shared" si="0"/>
        <v>30000000</v>
      </c>
      <c r="M18" s="11" t="s">
        <v>38</v>
      </c>
    </row>
    <row r="19" spans="1:13" ht="45" x14ac:dyDescent="0.2">
      <c r="A19" s="1" t="s">
        <v>19</v>
      </c>
      <c r="B19" s="2" t="s">
        <v>52</v>
      </c>
      <c r="C19" s="2" t="s">
        <v>50</v>
      </c>
      <c r="D19" s="2" t="s">
        <v>2</v>
      </c>
      <c r="E19" s="2" t="s">
        <v>40</v>
      </c>
      <c r="F19" s="3" t="s">
        <v>33</v>
      </c>
      <c r="G19" s="3" t="s">
        <v>34</v>
      </c>
      <c r="H19" s="4">
        <v>38000000</v>
      </c>
      <c r="I19" s="4"/>
      <c r="J19" s="4">
        <v>40000000</v>
      </c>
      <c r="K19" s="5" t="s">
        <v>36</v>
      </c>
      <c r="L19" s="4">
        <f t="shared" si="0"/>
        <v>38000000</v>
      </c>
      <c r="M19" s="11" t="s">
        <v>38</v>
      </c>
    </row>
    <row r="20" spans="1:13" ht="45" x14ac:dyDescent="0.2">
      <c r="A20" s="1" t="s">
        <v>7</v>
      </c>
      <c r="B20" s="2" t="s">
        <v>53</v>
      </c>
      <c r="C20" s="2" t="s">
        <v>50</v>
      </c>
      <c r="D20" s="2" t="s">
        <v>4</v>
      </c>
      <c r="E20" s="2" t="s">
        <v>42</v>
      </c>
      <c r="F20" s="3" t="s">
        <v>33</v>
      </c>
      <c r="G20" s="3" t="s">
        <v>34</v>
      </c>
      <c r="H20" s="4">
        <v>52000000</v>
      </c>
      <c r="I20" s="4"/>
      <c r="J20" s="4">
        <v>30000000</v>
      </c>
      <c r="K20" s="5" t="s">
        <v>36</v>
      </c>
      <c r="L20" s="4">
        <f t="shared" si="0"/>
        <v>52000000</v>
      </c>
      <c r="M20" s="11" t="s">
        <v>38</v>
      </c>
    </row>
    <row r="21" spans="1:13" ht="45" x14ac:dyDescent="0.2">
      <c r="A21" s="1" t="s">
        <v>19</v>
      </c>
      <c r="B21" s="2" t="s">
        <v>81</v>
      </c>
      <c r="C21" s="2" t="s">
        <v>50</v>
      </c>
      <c r="D21" s="2" t="s">
        <v>2</v>
      </c>
      <c r="E21" s="2" t="s">
        <v>40</v>
      </c>
      <c r="F21" s="3" t="s">
        <v>33</v>
      </c>
      <c r="G21" s="3" t="s">
        <v>34</v>
      </c>
      <c r="H21" s="4">
        <v>30800000</v>
      </c>
      <c r="I21" s="4"/>
      <c r="J21" s="4">
        <v>25300000</v>
      </c>
      <c r="K21" s="5" t="s">
        <v>36</v>
      </c>
      <c r="L21" s="4">
        <f t="shared" si="0"/>
        <v>30800000</v>
      </c>
      <c r="M21" s="11" t="s">
        <v>38</v>
      </c>
    </row>
    <row r="22" spans="1:13" ht="60" x14ac:dyDescent="0.2">
      <c r="A22" s="1" t="s">
        <v>9</v>
      </c>
      <c r="B22" s="2" t="s">
        <v>64</v>
      </c>
      <c r="C22" s="2" t="s">
        <v>50</v>
      </c>
      <c r="D22" s="2" t="s">
        <v>3</v>
      </c>
      <c r="E22" s="2" t="s">
        <v>44</v>
      </c>
      <c r="F22" s="3" t="s">
        <v>33</v>
      </c>
      <c r="G22" s="3" t="s">
        <v>34</v>
      </c>
      <c r="H22" s="4">
        <v>13000000</v>
      </c>
      <c r="I22" s="4"/>
      <c r="J22" s="4">
        <v>25000000</v>
      </c>
      <c r="K22" s="5" t="s">
        <v>36</v>
      </c>
      <c r="L22" s="4">
        <f t="shared" si="0"/>
        <v>13000000</v>
      </c>
      <c r="M22" s="11" t="s">
        <v>38</v>
      </c>
    </row>
    <row r="23" spans="1:13" ht="60" x14ac:dyDescent="0.2">
      <c r="A23" s="1" t="s">
        <v>14</v>
      </c>
      <c r="B23" s="2" t="s">
        <v>54</v>
      </c>
      <c r="C23" s="2" t="s">
        <v>50</v>
      </c>
      <c r="D23" s="2" t="s">
        <v>2</v>
      </c>
      <c r="E23" s="2" t="s">
        <v>39</v>
      </c>
      <c r="F23" s="3" t="s">
        <v>33</v>
      </c>
      <c r="G23" s="3" t="s">
        <v>34</v>
      </c>
      <c r="H23" s="4">
        <v>85000000</v>
      </c>
      <c r="I23" s="4"/>
      <c r="J23" s="4">
        <v>95000000</v>
      </c>
      <c r="K23" s="5" t="s">
        <v>36</v>
      </c>
      <c r="L23" s="4">
        <f t="shared" si="0"/>
        <v>85000000</v>
      </c>
      <c r="M23" s="11" t="s">
        <v>38</v>
      </c>
    </row>
    <row r="24" spans="1:13" ht="30" x14ac:dyDescent="0.2">
      <c r="A24" s="1" t="s">
        <v>18</v>
      </c>
      <c r="B24" s="2" t="s">
        <v>57</v>
      </c>
      <c r="C24" s="2" t="s">
        <v>50</v>
      </c>
      <c r="D24" s="2" t="s">
        <v>4</v>
      </c>
      <c r="E24" s="2" t="s">
        <v>42</v>
      </c>
      <c r="F24" s="3" t="s">
        <v>33</v>
      </c>
      <c r="G24" s="3" t="s">
        <v>34</v>
      </c>
      <c r="H24" s="4">
        <v>100000000</v>
      </c>
      <c r="I24" s="4"/>
      <c r="J24" s="4">
        <v>150000000</v>
      </c>
      <c r="K24" s="5" t="s">
        <v>36</v>
      </c>
      <c r="L24" s="4">
        <f t="shared" si="0"/>
        <v>100000000</v>
      </c>
      <c r="M24" s="11" t="s">
        <v>38</v>
      </c>
    </row>
    <row r="25" spans="1:13" ht="45" x14ac:dyDescent="0.2">
      <c r="A25" s="1" t="s">
        <v>19</v>
      </c>
      <c r="B25" s="2" t="s">
        <v>55</v>
      </c>
      <c r="C25" s="2" t="s">
        <v>50</v>
      </c>
      <c r="D25" s="2" t="s">
        <v>2</v>
      </c>
      <c r="E25" s="2" t="s">
        <v>43</v>
      </c>
      <c r="F25" s="3" t="s">
        <v>33</v>
      </c>
      <c r="G25" s="3" t="s">
        <v>34</v>
      </c>
      <c r="H25" s="4">
        <f>3200000*8</f>
        <v>25600000</v>
      </c>
      <c r="I25" s="4"/>
      <c r="J25" s="4">
        <v>35200000</v>
      </c>
      <c r="K25" s="5" t="s">
        <v>36</v>
      </c>
      <c r="L25" s="4">
        <f t="shared" si="0"/>
        <v>25600000</v>
      </c>
      <c r="M25" s="11" t="s">
        <v>38</v>
      </c>
    </row>
    <row r="26" spans="1:13" ht="45" x14ac:dyDescent="0.2">
      <c r="A26" s="1" t="s">
        <v>11</v>
      </c>
      <c r="B26" s="2" t="s">
        <v>56</v>
      </c>
      <c r="C26" s="2" t="s">
        <v>50</v>
      </c>
      <c r="D26" s="2" t="s">
        <v>2</v>
      </c>
      <c r="E26" s="2" t="s">
        <v>39</v>
      </c>
      <c r="F26" s="3" t="s">
        <v>33</v>
      </c>
      <c r="G26" s="3" t="s">
        <v>34</v>
      </c>
      <c r="H26" s="4">
        <v>15000000</v>
      </c>
      <c r="I26" s="4"/>
      <c r="J26" s="4">
        <v>20000000</v>
      </c>
      <c r="K26" s="5" t="s">
        <v>36</v>
      </c>
      <c r="L26" s="4">
        <f t="shared" si="0"/>
        <v>15000000</v>
      </c>
      <c r="M26" s="11" t="s">
        <v>38</v>
      </c>
    </row>
    <row r="27" spans="1:13" ht="45" x14ac:dyDescent="0.2">
      <c r="A27" s="1" t="s">
        <v>16</v>
      </c>
      <c r="B27" s="2" t="s">
        <v>75</v>
      </c>
      <c r="C27" s="2" t="s">
        <v>50</v>
      </c>
      <c r="D27" s="2" t="s">
        <v>4</v>
      </c>
      <c r="E27" s="2" t="s">
        <v>42</v>
      </c>
      <c r="F27" s="3" t="s">
        <v>33</v>
      </c>
      <c r="G27" s="3" t="s">
        <v>34</v>
      </c>
      <c r="H27" s="4">
        <v>6000000</v>
      </c>
      <c r="I27" s="4"/>
      <c r="J27" s="4">
        <v>7000000</v>
      </c>
      <c r="K27" s="5" t="s">
        <v>36</v>
      </c>
      <c r="L27" s="4">
        <f t="shared" si="0"/>
        <v>6000000</v>
      </c>
      <c r="M27" s="11"/>
    </row>
    <row r="28" spans="1:13" ht="45" x14ac:dyDescent="0.2">
      <c r="A28" s="1" t="s">
        <v>15</v>
      </c>
      <c r="B28" s="2" t="s">
        <v>76</v>
      </c>
      <c r="C28" s="2" t="s">
        <v>50</v>
      </c>
      <c r="D28" s="2" t="s">
        <v>5</v>
      </c>
      <c r="E28" s="2" t="s">
        <v>44</v>
      </c>
      <c r="F28" s="3" t="s">
        <v>33</v>
      </c>
      <c r="G28" s="3" t="s">
        <v>34</v>
      </c>
      <c r="H28" s="4">
        <v>5000000</v>
      </c>
      <c r="I28" s="4"/>
      <c r="J28" s="4">
        <v>10000000</v>
      </c>
      <c r="K28" s="5" t="s">
        <v>36</v>
      </c>
      <c r="L28" s="4">
        <f t="shared" si="0"/>
        <v>5000000</v>
      </c>
      <c r="M28" s="11" t="s">
        <v>38</v>
      </c>
    </row>
    <row r="29" spans="1:13" ht="30" hidden="1" x14ac:dyDescent="0.2">
      <c r="A29" s="13" t="s">
        <v>13</v>
      </c>
      <c r="B29" s="14" t="s">
        <v>58</v>
      </c>
      <c r="C29" s="2" t="s">
        <v>50</v>
      </c>
      <c r="D29" s="2" t="s">
        <v>3</v>
      </c>
      <c r="E29" s="2" t="s">
        <v>42</v>
      </c>
      <c r="F29" s="3" t="s">
        <v>33</v>
      </c>
      <c r="G29" s="3" t="s">
        <v>34</v>
      </c>
      <c r="H29" s="15">
        <v>20000000</v>
      </c>
      <c r="I29" s="15"/>
      <c r="J29" s="15"/>
      <c r="K29" s="5" t="s">
        <v>36</v>
      </c>
      <c r="L29" s="4">
        <f t="shared" si="0"/>
        <v>20000000</v>
      </c>
      <c r="M29" s="11" t="s">
        <v>38</v>
      </c>
    </row>
    <row r="30" spans="1:13" ht="30" x14ac:dyDescent="0.2">
      <c r="A30" s="13" t="s">
        <v>6</v>
      </c>
      <c r="B30" s="14" t="s">
        <v>77</v>
      </c>
      <c r="C30" s="2" t="s">
        <v>50</v>
      </c>
      <c r="D30" s="2" t="s">
        <v>4</v>
      </c>
      <c r="E30" s="2" t="s">
        <v>45</v>
      </c>
      <c r="F30" s="3" t="s">
        <v>33</v>
      </c>
      <c r="G30" s="3" t="s">
        <v>34</v>
      </c>
      <c r="H30" s="15">
        <v>250000000</v>
      </c>
      <c r="I30" s="15"/>
      <c r="J30" s="15">
        <v>250000000</v>
      </c>
      <c r="K30" s="5" t="s">
        <v>36</v>
      </c>
      <c r="L30" s="4">
        <f t="shared" si="0"/>
        <v>250000000</v>
      </c>
      <c r="M30" s="11" t="s">
        <v>38</v>
      </c>
    </row>
    <row r="31" spans="1:13" ht="30" x14ac:dyDescent="0.2">
      <c r="A31" s="13" t="s">
        <v>19</v>
      </c>
      <c r="B31" s="14" t="s">
        <v>78</v>
      </c>
      <c r="C31" s="2" t="s">
        <v>50</v>
      </c>
      <c r="D31" s="2" t="s">
        <v>1</v>
      </c>
      <c r="E31" s="2" t="s">
        <v>60</v>
      </c>
      <c r="F31" s="3" t="s">
        <v>33</v>
      </c>
      <c r="G31" s="3" t="s">
        <v>34</v>
      </c>
      <c r="H31" s="15">
        <v>180000000</v>
      </c>
      <c r="I31" s="15"/>
      <c r="J31" s="15">
        <v>180000000</v>
      </c>
      <c r="K31" s="5" t="s">
        <v>36</v>
      </c>
      <c r="L31" s="4">
        <f t="shared" si="0"/>
        <v>180000000</v>
      </c>
      <c r="M31" s="11" t="s">
        <v>38</v>
      </c>
    </row>
    <row r="32" spans="1:13" ht="30" x14ac:dyDescent="0.2">
      <c r="A32" s="13"/>
      <c r="B32" s="14" t="s">
        <v>79</v>
      </c>
      <c r="C32" s="2" t="s">
        <v>50</v>
      </c>
      <c r="D32" s="2" t="s">
        <v>1</v>
      </c>
      <c r="E32" s="2" t="s">
        <v>42</v>
      </c>
      <c r="F32" s="3" t="s">
        <v>33</v>
      </c>
      <c r="G32" s="3" t="s">
        <v>34</v>
      </c>
      <c r="H32" s="15">
        <v>30000000</v>
      </c>
      <c r="I32" s="15"/>
      <c r="J32" s="15">
        <v>35000000</v>
      </c>
      <c r="K32" s="5" t="s">
        <v>36</v>
      </c>
      <c r="L32" s="4">
        <f t="shared" si="0"/>
        <v>30000000</v>
      </c>
      <c r="M32" s="11" t="s">
        <v>38</v>
      </c>
    </row>
    <row r="33" spans="1:13" ht="15.75" x14ac:dyDescent="0.25">
      <c r="A33" s="16" t="s">
        <v>59</v>
      </c>
      <c r="B33" s="16"/>
      <c r="C33" s="16"/>
      <c r="D33" s="16"/>
      <c r="E33" s="16"/>
      <c r="F33" s="16"/>
      <c r="G33" s="16"/>
      <c r="H33" s="17">
        <f>SUM(H3:H32)</f>
        <v>4077600000</v>
      </c>
      <c r="I33" s="17"/>
      <c r="J33" s="17">
        <f>SUM(J3:J32)</f>
        <v>4842853718</v>
      </c>
      <c r="K33" s="18"/>
      <c r="L33" s="18"/>
      <c r="M33" s="11"/>
    </row>
    <row r="38" spans="1:13" x14ac:dyDescent="0.2">
      <c r="B38" s="20"/>
      <c r="C38" s="20"/>
    </row>
    <row r="39" spans="1:13" x14ac:dyDescent="0.2">
      <c r="B39" s="22"/>
      <c r="G39" s="20"/>
    </row>
    <row r="40" spans="1:13" x14ac:dyDescent="0.2">
      <c r="B40" s="20"/>
      <c r="G40" s="20"/>
    </row>
    <row r="41" spans="1:13" x14ac:dyDescent="0.2">
      <c r="G41" s="23"/>
      <c r="I41" s="20"/>
      <c r="K41" s="20"/>
    </row>
  </sheetData>
  <mergeCells count="2">
    <mergeCell ref="A1:M1"/>
    <mergeCell ref="A33:G3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GERENCIA</dc:creator>
  <cp:keywords/>
  <dc:description/>
  <cp:lastModifiedBy>Usuario</cp:lastModifiedBy>
  <cp:lastPrinted>2025-12-15T20:44:26Z</cp:lastPrinted>
  <dcterms:created xsi:type="dcterms:W3CDTF">2025-01-02T22:59:05Z</dcterms:created>
  <dcterms:modified xsi:type="dcterms:W3CDTF">2026-07-24T14:00:28Z</dcterms:modified>
  <cp:category/>
  <cp:contentStatus/>
</cp:coreProperties>
</file>